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7" i="1" s="1"/>
  <c r="D18" i="1" s="1"/>
  <c r="B9" i="1"/>
  <c r="B17" i="1" s="1"/>
  <c r="B18" i="1" s="1"/>
  <c r="B10" i="1" l="1"/>
  <c r="D10" i="1"/>
  <c r="D11" i="1" l="1"/>
  <c r="D12" i="1" s="1"/>
  <c r="D13" i="1"/>
  <c r="B13" i="1"/>
  <c r="B11" i="1"/>
  <c r="B12" i="1" s="1"/>
  <c r="B14" i="1" l="1"/>
  <c r="B15" i="1" s="1"/>
  <c r="B16" i="1" s="1"/>
  <c r="D14" i="1"/>
  <c r="D15" i="1" s="1"/>
  <c r="D16" i="1" s="1"/>
</calcChain>
</file>

<file path=xl/sharedStrings.xml><?xml version="1.0" encoding="utf-8"?>
<sst xmlns="http://schemas.openxmlformats.org/spreadsheetml/2006/main" count="39" uniqueCount="27">
  <si>
    <t>TITLE</t>
  </si>
  <si>
    <t>ENTRIES</t>
  </si>
  <si>
    <t>DESCRIPTION</t>
  </si>
  <si>
    <t>Basic Pay</t>
  </si>
  <si>
    <t xml:space="preserve">Enter your Basic Pay plus Personal Pay and One annual increment  if you retired on or after 1st June </t>
  </si>
  <si>
    <t>Total Service</t>
  </si>
  <si>
    <t>years and more than 6 months count one year, enter  years 30 for more than 30</t>
  </si>
  <si>
    <t>Age Rate</t>
  </si>
  <si>
    <t>See the Table for the Age, year plus one day may be counted nest year</t>
  </si>
  <si>
    <t>FOR BPS 1 TO 15</t>
  </si>
  <si>
    <t>FOR BPS 16 TO 22</t>
  </si>
  <si>
    <t>AGE RATE TABLE</t>
  </si>
  <si>
    <t>RESULTS</t>
  </si>
  <si>
    <t>Age Next B.Day</t>
  </si>
  <si>
    <t>No. of years purchashed</t>
  </si>
  <si>
    <t>No. of years purchased</t>
  </si>
  <si>
    <t>Gross Pension</t>
  </si>
  <si>
    <t>65% Pension</t>
  </si>
  <si>
    <t>Pension without M.A</t>
  </si>
  <si>
    <t>Medical Allow</t>
  </si>
  <si>
    <t>25% M.A 2015</t>
  </si>
  <si>
    <t>Total M.A</t>
  </si>
  <si>
    <t>Take Home Pension</t>
  </si>
  <si>
    <t>35% Pension</t>
  </si>
  <si>
    <t>Commutation</t>
  </si>
  <si>
    <t>increase 63.5%</t>
  </si>
  <si>
    <t xml:space="preserve">Pension and Commute Calculation 2022 Sindh alongwith increase in Pension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</si>
</sst>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4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8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0" fillId="6" borderId="1" xfId="0" applyFill="1" applyBorder="1"/>
    <xf numFmtId="4" fontId="1" fillId="7" borderId="1" xfId="0" applyNumberFormat="1" applyFont="1" applyFill="1" applyBorder="1"/>
    <xf numFmtId="0" fontId="1" fillId="7" borderId="1" xfId="0" applyFont="1" applyFill="1" applyBorder="1"/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7" borderId="1" xfId="0" applyNumberFormat="1" applyFill="1" applyBorder="1"/>
    <xf numFmtId="1" fontId="0" fillId="7" borderId="1" xfId="0" applyNumberFormat="1" applyFill="1" applyBorder="1"/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39" fontId="0" fillId="7" borderId="1" xfId="0" applyNumberFormat="1" applyFill="1" applyBorder="1"/>
    <xf numFmtId="39" fontId="1" fillId="7" borderId="1" xfId="0" applyNumberFormat="1" applyFont="1" applyFill="1" applyBorder="1"/>
    <xf numFmtId="2" fontId="1" fillId="7" borderId="1" xfId="0" applyNumberFormat="1" applyFont="1" applyFill="1" applyBorder="1"/>
    <xf numFmtId="0" fontId="0" fillId="8" borderId="1" xfId="0" applyFill="1" applyBorder="1"/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shrinkToFit="1"/>
    </xf>
    <xf numFmtId="0" fontId="0" fillId="5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L7" sqref="L7"/>
    </sheetView>
  </sheetViews>
  <sheetFormatPr defaultRowHeight="15" x14ac:dyDescent="0.25"/>
  <cols>
    <col min="1" max="1" width="17.42578125" customWidth="1"/>
    <col min="2" max="2" width="10.42578125" customWidth="1"/>
    <col min="3" max="3" width="18" customWidth="1"/>
    <col min="4" max="4" width="13.85546875" customWidth="1"/>
    <col min="5" max="5" width="8" customWidth="1"/>
    <col min="6" max="6" width="9.85546875" customWidth="1"/>
    <col min="7" max="7" width="12" customWidth="1"/>
    <col min="8" max="8" width="9.85546875" customWidth="1"/>
    <col min="9" max="9" width="13" customWidth="1"/>
  </cols>
  <sheetData>
    <row r="1" spans="1:9" ht="18.75" x14ac:dyDescent="0.3">
      <c r="A1" s="25" t="s">
        <v>26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1" t="s">
        <v>0</v>
      </c>
      <c r="B2" s="2" t="s">
        <v>1</v>
      </c>
      <c r="C2" s="26" t="s">
        <v>2</v>
      </c>
      <c r="D2" s="26"/>
      <c r="E2" s="26"/>
      <c r="F2" s="26"/>
      <c r="G2" s="26"/>
      <c r="H2" s="26"/>
      <c r="I2" s="26"/>
    </row>
    <row r="3" spans="1:9" ht="15" customHeight="1" x14ac:dyDescent="0.25">
      <c r="A3" s="3" t="s">
        <v>3</v>
      </c>
      <c r="B3" s="4">
        <v>169370</v>
      </c>
      <c r="C3" s="27" t="s">
        <v>4</v>
      </c>
      <c r="D3" s="27"/>
      <c r="E3" s="27"/>
      <c r="F3" s="27"/>
      <c r="G3" s="27"/>
      <c r="H3" s="27"/>
      <c r="I3" s="27"/>
    </row>
    <row r="4" spans="1:9" x14ac:dyDescent="0.25">
      <c r="A4" s="3" t="s">
        <v>5</v>
      </c>
      <c r="B4" s="4">
        <v>30</v>
      </c>
      <c r="C4" s="28" t="s">
        <v>6</v>
      </c>
      <c r="D4" s="28"/>
      <c r="E4" s="28"/>
      <c r="F4" s="28"/>
      <c r="G4" s="28"/>
      <c r="H4" s="28"/>
      <c r="I4" s="28"/>
    </row>
    <row r="5" spans="1:9" x14ac:dyDescent="0.25">
      <c r="A5" s="3" t="s">
        <v>7</v>
      </c>
      <c r="B5" s="4">
        <v>13.433999999999999</v>
      </c>
      <c r="C5" s="29" t="s">
        <v>8</v>
      </c>
      <c r="D5" s="29"/>
      <c r="E5" s="29"/>
      <c r="F5" s="29"/>
      <c r="G5" s="29"/>
      <c r="H5" s="29"/>
      <c r="I5" s="29"/>
    </row>
    <row r="7" spans="1:9" x14ac:dyDescent="0.25">
      <c r="A7" s="5" t="s">
        <v>9</v>
      </c>
      <c r="B7" s="6"/>
      <c r="C7" s="5" t="s">
        <v>10</v>
      </c>
      <c r="D7" s="6"/>
      <c r="F7" s="24" t="s">
        <v>11</v>
      </c>
      <c r="G7" s="24"/>
      <c r="H7" s="24"/>
      <c r="I7" s="24"/>
    </row>
    <row r="8" spans="1:9" ht="30" x14ac:dyDescent="0.25">
      <c r="A8" s="7" t="s">
        <v>12</v>
      </c>
      <c r="B8" s="8"/>
      <c r="C8" s="7" t="s">
        <v>12</v>
      </c>
      <c r="D8" s="8"/>
      <c r="F8" s="9" t="s">
        <v>13</v>
      </c>
      <c r="G8" s="10" t="s">
        <v>14</v>
      </c>
      <c r="H8" s="9" t="s">
        <v>13</v>
      </c>
      <c r="I8" s="10" t="s">
        <v>15</v>
      </c>
    </row>
    <row r="9" spans="1:9" x14ac:dyDescent="0.25">
      <c r="A9" s="11" t="s">
        <v>16</v>
      </c>
      <c r="B9" s="12">
        <f>B3*B4*7/300</f>
        <v>118559</v>
      </c>
      <c r="C9" s="11" t="s">
        <v>16</v>
      </c>
      <c r="D9" s="13">
        <f>B3*B4*7/300</f>
        <v>118559</v>
      </c>
      <c r="F9" s="14">
        <v>20</v>
      </c>
      <c r="G9" s="15">
        <v>40.504300000000001</v>
      </c>
      <c r="H9" s="14">
        <v>41</v>
      </c>
      <c r="I9" s="15">
        <v>24.640599999999999</v>
      </c>
    </row>
    <row r="10" spans="1:9" x14ac:dyDescent="0.25">
      <c r="A10" s="11" t="s">
        <v>17</v>
      </c>
      <c r="B10" s="13">
        <f>B9*65/100</f>
        <v>77063.350000000006</v>
      </c>
      <c r="C10" s="11" t="s">
        <v>17</v>
      </c>
      <c r="D10" s="13">
        <f>D9*65/100</f>
        <v>77063.350000000006</v>
      </c>
      <c r="F10" s="14">
        <v>21</v>
      </c>
      <c r="G10" s="15">
        <v>39.734099999999998</v>
      </c>
      <c r="H10" s="14">
        <v>42</v>
      </c>
      <c r="I10" s="15">
        <v>23.912600000000001</v>
      </c>
    </row>
    <row r="11" spans="1:9" x14ac:dyDescent="0.25">
      <c r="A11" s="11" t="s">
        <v>25</v>
      </c>
      <c r="B11" s="16">
        <f>B10*63.5/100</f>
        <v>48935.227250000004</v>
      </c>
      <c r="C11" s="11" t="s">
        <v>25</v>
      </c>
      <c r="D11" s="16">
        <f>D10*63.5/100</f>
        <v>48935.227250000004</v>
      </c>
      <c r="F11" s="14">
        <v>22</v>
      </c>
      <c r="G11" s="15">
        <v>38.965299999999999</v>
      </c>
      <c r="H11" s="14">
        <v>43</v>
      </c>
      <c r="I11" s="15">
        <v>23.184000000000001</v>
      </c>
    </row>
    <row r="12" spans="1:9" x14ac:dyDescent="0.25">
      <c r="A12" s="18" t="s">
        <v>18</v>
      </c>
      <c r="B12" s="16">
        <f>B10+B11</f>
        <v>125998.57725</v>
      </c>
      <c r="C12" s="18" t="s">
        <v>18</v>
      </c>
      <c r="D12" s="16">
        <f>D10+D11</f>
        <v>125998.57725</v>
      </c>
      <c r="F12" s="14">
        <v>23</v>
      </c>
      <c r="G12" s="15">
        <v>38.197400000000002</v>
      </c>
      <c r="H12" s="14">
        <v>44</v>
      </c>
      <c r="I12" s="15">
        <v>22.471299999999999</v>
      </c>
    </row>
    <row r="13" spans="1:9" x14ac:dyDescent="0.25">
      <c r="A13" s="11" t="s">
        <v>19</v>
      </c>
      <c r="B13" s="16">
        <f>B10*25/100</f>
        <v>19265.837500000001</v>
      </c>
      <c r="C13" s="11" t="s">
        <v>19</v>
      </c>
      <c r="D13" s="16">
        <f>D10*20/100</f>
        <v>15412.67</v>
      </c>
      <c r="F13" s="14">
        <v>24</v>
      </c>
      <c r="G13" s="15">
        <v>37.430700000000002</v>
      </c>
      <c r="H13" s="14">
        <v>45</v>
      </c>
      <c r="I13" s="15">
        <v>21.7592</v>
      </c>
    </row>
    <row r="14" spans="1:9" x14ac:dyDescent="0.25">
      <c r="A14" s="11" t="s">
        <v>20</v>
      </c>
      <c r="B14" s="16">
        <f>B13*25/100</f>
        <v>4816.4593750000004</v>
      </c>
      <c r="C14" s="11" t="s">
        <v>20</v>
      </c>
      <c r="D14" s="16">
        <f>D13*25/100</f>
        <v>3853.1675</v>
      </c>
      <c r="F14" s="14">
        <v>25</v>
      </c>
      <c r="G14" s="15">
        <v>36.665100000000002</v>
      </c>
      <c r="H14" s="14">
        <v>46</v>
      </c>
      <c r="I14" s="15">
        <v>21.053799999999999</v>
      </c>
    </row>
    <row r="15" spans="1:9" x14ac:dyDescent="0.25">
      <c r="A15" s="11" t="s">
        <v>21</v>
      </c>
      <c r="B15" s="16">
        <f>B13+B14</f>
        <v>24082.296875</v>
      </c>
      <c r="C15" s="11" t="s">
        <v>21</v>
      </c>
      <c r="D15" s="16">
        <f>D13+D14</f>
        <v>19265.837500000001</v>
      </c>
      <c r="F15" s="14">
        <v>26</v>
      </c>
      <c r="G15" s="15">
        <v>35.900599999999997</v>
      </c>
      <c r="H15" s="14">
        <v>47</v>
      </c>
      <c r="I15" s="15">
        <v>20.355499999999999</v>
      </c>
    </row>
    <row r="16" spans="1:9" x14ac:dyDescent="0.25">
      <c r="A16" s="18" t="s">
        <v>22</v>
      </c>
      <c r="B16" s="22">
        <f>B12+B15</f>
        <v>150080.874125</v>
      </c>
      <c r="C16" s="18" t="s">
        <v>22</v>
      </c>
      <c r="D16" s="22">
        <f>D12+D15</f>
        <v>145264.41475</v>
      </c>
      <c r="F16" s="14">
        <v>27</v>
      </c>
      <c r="G16" s="15">
        <v>35.1372</v>
      </c>
      <c r="H16" s="14">
        <v>48</v>
      </c>
      <c r="I16" s="15">
        <v>19.665299999999998</v>
      </c>
    </row>
    <row r="17" spans="1:9" x14ac:dyDescent="0.25">
      <c r="A17" s="11" t="s">
        <v>23</v>
      </c>
      <c r="B17" s="17">
        <f>B9*35/100</f>
        <v>41495.65</v>
      </c>
      <c r="C17" s="11" t="s">
        <v>23</v>
      </c>
      <c r="D17" s="16">
        <f>D9*35/100</f>
        <v>41495.65</v>
      </c>
      <c r="F17" s="14">
        <v>28</v>
      </c>
      <c r="G17" s="15">
        <v>34.375</v>
      </c>
      <c r="H17" s="14">
        <v>49</v>
      </c>
      <c r="I17" s="15">
        <v>18.984100000000002</v>
      </c>
    </row>
    <row r="18" spans="1:9" x14ac:dyDescent="0.25">
      <c r="A18" s="11" t="s">
        <v>24</v>
      </c>
      <c r="B18" s="22">
        <f>B17*12*B5</f>
        <v>6689430.7452000007</v>
      </c>
      <c r="C18" s="11" t="s">
        <v>24</v>
      </c>
      <c r="D18" s="22">
        <f>D17*12*B5</f>
        <v>6689430.7452000007</v>
      </c>
      <c r="F18" s="14">
        <v>29</v>
      </c>
      <c r="G18" s="15">
        <v>33.6143</v>
      </c>
      <c r="H18" s="14">
        <v>50</v>
      </c>
      <c r="I18" s="15">
        <v>18.312899999999999</v>
      </c>
    </row>
    <row r="19" spans="1:9" x14ac:dyDescent="0.25">
      <c r="A19" s="11"/>
      <c r="B19" s="16"/>
      <c r="C19" s="11"/>
      <c r="D19" s="16"/>
      <c r="F19" s="14">
        <v>30</v>
      </c>
      <c r="G19" s="15">
        <v>32.807099999999998</v>
      </c>
      <c r="H19" s="14">
        <v>51</v>
      </c>
      <c r="I19" s="15">
        <v>17.6526</v>
      </c>
    </row>
    <row r="20" spans="1:9" x14ac:dyDescent="0.25">
      <c r="A20" s="18"/>
      <c r="B20" s="16"/>
      <c r="C20" s="18"/>
      <c r="D20" s="16"/>
      <c r="F20" s="14">
        <v>31</v>
      </c>
      <c r="G20" s="15">
        <v>32.0974</v>
      </c>
      <c r="H20" s="14">
        <v>52</v>
      </c>
      <c r="I20" s="15">
        <v>17.004999999999999</v>
      </c>
    </row>
    <row r="21" spans="1:9" x14ac:dyDescent="0.25">
      <c r="A21" s="11"/>
      <c r="B21" s="16"/>
      <c r="C21" s="11"/>
      <c r="D21" s="16"/>
      <c r="F21" s="14">
        <v>32</v>
      </c>
      <c r="G21" s="15">
        <v>31.341200000000001</v>
      </c>
      <c r="H21" s="14">
        <v>53</v>
      </c>
      <c r="I21" s="15">
        <v>16.370999999999999</v>
      </c>
    </row>
    <row r="22" spans="1:9" x14ac:dyDescent="0.25">
      <c r="A22" s="18"/>
      <c r="B22" s="16"/>
      <c r="C22" s="18"/>
      <c r="D22" s="16"/>
      <c r="F22" s="14">
        <v>33</v>
      </c>
      <c r="G22" s="15">
        <v>30.5869</v>
      </c>
      <c r="H22" s="14">
        <v>54</v>
      </c>
      <c r="I22" s="15">
        <v>15.7517</v>
      </c>
    </row>
    <row r="23" spans="1:9" ht="15.75" x14ac:dyDescent="0.25">
      <c r="A23" s="19"/>
      <c r="B23" s="16"/>
      <c r="C23" s="19"/>
      <c r="D23" s="16"/>
      <c r="F23" s="14">
        <v>34</v>
      </c>
      <c r="G23" s="15">
        <v>29.834299999999999</v>
      </c>
      <c r="H23" s="14">
        <v>55</v>
      </c>
      <c r="I23" s="15">
        <v>15.1478</v>
      </c>
    </row>
    <row r="24" spans="1:9" x14ac:dyDescent="0.25">
      <c r="A24" s="18"/>
      <c r="B24" s="16"/>
      <c r="C24" s="18"/>
      <c r="D24" s="16"/>
      <c r="F24" s="14">
        <v>35</v>
      </c>
      <c r="G24" s="15">
        <v>29.084099999999999</v>
      </c>
      <c r="H24" s="14">
        <v>56</v>
      </c>
      <c r="I24" s="15">
        <v>14.5602</v>
      </c>
    </row>
    <row r="25" spans="1:9" x14ac:dyDescent="0.25">
      <c r="A25" s="18"/>
      <c r="B25" s="16"/>
      <c r="C25" s="18"/>
      <c r="D25" s="16"/>
      <c r="F25" s="14">
        <v>36</v>
      </c>
      <c r="G25" s="15">
        <v>28.336200000000002</v>
      </c>
      <c r="H25" s="14">
        <v>57</v>
      </c>
      <c r="I25" s="15">
        <v>13.988799999999999</v>
      </c>
    </row>
    <row r="26" spans="1:9" x14ac:dyDescent="0.25">
      <c r="A26" s="18"/>
      <c r="B26" s="16"/>
      <c r="C26" s="18"/>
      <c r="D26" s="16"/>
      <c r="F26" s="14">
        <v>37</v>
      </c>
      <c r="G26" s="15">
        <v>27.590800000000002</v>
      </c>
      <c r="H26" s="14">
        <v>58</v>
      </c>
      <c r="I26" s="15">
        <v>13.433999999999999</v>
      </c>
    </row>
    <row r="27" spans="1:9" x14ac:dyDescent="0.25">
      <c r="A27" s="11"/>
      <c r="B27" s="20"/>
      <c r="C27" s="11"/>
      <c r="D27" s="6"/>
      <c r="F27" s="14">
        <v>38</v>
      </c>
      <c r="G27" s="15">
        <v>26.848199999999999</v>
      </c>
      <c r="H27" s="14">
        <v>59</v>
      </c>
      <c r="I27" s="15">
        <v>12.985300000000001</v>
      </c>
    </row>
    <row r="28" spans="1:9" x14ac:dyDescent="0.25">
      <c r="A28" s="11"/>
      <c r="B28" s="16"/>
      <c r="C28" s="11"/>
      <c r="D28" s="16"/>
      <c r="F28" s="14">
        <v>39</v>
      </c>
      <c r="G28" s="15">
        <v>26.100899999999999</v>
      </c>
      <c r="H28" s="14">
        <v>60</v>
      </c>
      <c r="I28" s="15">
        <v>12.3719</v>
      </c>
    </row>
    <row r="29" spans="1:9" x14ac:dyDescent="0.25">
      <c r="A29" s="11"/>
      <c r="B29" s="21"/>
      <c r="C29" s="11"/>
      <c r="D29" s="22"/>
      <c r="F29" s="14">
        <v>40</v>
      </c>
      <c r="G29" s="15">
        <v>25.372800000000002</v>
      </c>
      <c r="H29" s="23"/>
      <c r="I29" s="15"/>
    </row>
  </sheetData>
  <mergeCells count="6">
    <mergeCell ref="F7:I7"/>
    <mergeCell ref="A1:I1"/>
    <mergeCell ref="C2:I2"/>
    <mergeCell ref="C3:I3"/>
    <mergeCell ref="C4:I4"/>
    <mergeCell ref="C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Hansraj Raj</dc:creator>
  <cp:lastModifiedBy>M Anas Hassan Arshad</cp:lastModifiedBy>
  <dcterms:created xsi:type="dcterms:W3CDTF">2015-06-05T18:17:20Z</dcterms:created>
  <dcterms:modified xsi:type="dcterms:W3CDTF">2022-07-16T15:56:29Z</dcterms:modified>
</cp:coreProperties>
</file>